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fjespersen/Documents/OneDrive/Privat/Golf/"/>
    </mc:Choice>
  </mc:AlternateContent>
  <bookViews>
    <workbookView xWindow="480" yWindow="460" windowWidth="28240" windowHeight="16200"/>
  </bookViews>
  <sheets>
    <sheet name="Stilling2017" sheetId="7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1" i="7" l="1"/>
  <c r="R21" i="7"/>
  <c r="S21" i="7"/>
  <c r="N20" i="7"/>
  <c r="R20" i="7"/>
  <c r="S20" i="7"/>
  <c r="N19" i="7"/>
  <c r="R19" i="7"/>
  <c r="S19" i="7"/>
  <c r="N18" i="7"/>
  <c r="R18" i="7"/>
  <c r="S18" i="7"/>
  <c r="N17" i="7"/>
  <c r="R17" i="7"/>
  <c r="S17" i="7"/>
  <c r="N16" i="7"/>
  <c r="R16" i="7"/>
  <c r="S16" i="7"/>
  <c r="N15" i="7"/>
  <c r="R15" i="7"/>
  <c r="S15" i="7"/>
  <c r="N14" i="7"/>
  <c r="R14" i="7"/>
  <c r="S14" i="7"/>
  <c r="N13" i="7"/>
  <c r="R13" i="7"/>
  <c r="S13" i="7"/>
  <c r="N12" i="7"/>
  <c r="R12" i="7"/>
  <c r="S12" i="7"/>
  <c r="N11" i="7"/>
  <c r="R11" i="7"/>
  <c r="S11" i="7"/>
  <c r="N10" i="7"/>
  <c r="R10" i="7"/>
  <c r="S10" i="7"/>
  <c r="N9" i="7"/>
  <c r="R9" i="7"/>
  <c r="S9" i="7"/>
  <c r="N8" i="7"/>
  <c r="R8" i="7"/>
  <c r="S8" i="7"/>
  <c r="N7" i="7"/>
  <c r="R7" i="7"/>
  <c r="S7" i="7"/>
  <c r="C8" i="7"/>
  <c r="O8" i="7"/>
  <c r="P8" i="7"/>
  <c r="O21" i="7"/>
  <c r="O18" i="7"/>
  <c r="O20" i="7"/>
  <c r="O19" i="7"/>
  <c r="O17" i="7"/>
  <c r="O16" i="7"/>
  <c r="O15" i="7"/>
  <c r="O14" i="7"/>
  <c r="O13" i="7"/>
  <c r="O12" i="7"/>
  <c r="O11" i="7"/>
  <c r="O10" i="7"/>
  <c r="O9" i="7"/>
  <c r="O7" i="7"/>
  <c r="C7" i="7"/>
  <c r="P7" i="7"/>
  <c r="E4" i="7"/>
  <c r="F4" i="7"/>
  <c r="G4" i="7"/>
  <c r="H4" i="7"/>
  <c r="I4" i="7"/>
  <c r="J4" i="7"/>
  <c r="K4" i="7"/>
  <c r="L4" i="7"/>
  <c r="M4" i="7"/>
  <c r="J22" i="7"/>
  <c r="K22" i="7"/>
  <c r="C21" i="7"/>
  <c r="P21" i="7"/>
  <c r="C18" i="7"/>
  <c r="P18" i="7"/>
  <c r="C20" i="7"/>
  <c r="P20" i="7"/>
  <c r="C19" i="7"/>
  <c r="P19" i="7"/>
  <c r="C17" i="7"/>
  <c r="P17" i="7"/>
  <c r="C16" i="7"/>
  <c r="P16" i="7"/>
  <c r="C15" i="7"/>
  <c r="P15" i="7"/>
  <c r="C14" i="7"/>
  <c r="P14" i="7"/>
  <c r="C13" i="7"/>
  <c r="P13" i="7"/>
  <c r="C12" i="7"/>
  <c r="P12" i="7"/>
  <c r="C11" i="7"/>
  <c r="P11" i="7"/>
  <c r="C10" i="7"/>
  <c r="P10" i="7"/>
  <c r="C9" i="7"/>
  <c r="P9" i="7"/>
  <c r="A7" i="7"/>
  <c r="A8" i="7"/>
  <c r="Q21" i="7"/>
  <c r="Q18" i="7"/>
  <c r="Q20" i="7"/>
  <c r="Q16" i="7"/>
  <c r="Q19" i="7"/>
  <c r="Q15" i="7"/>
  <c r="Q10" i="7"/>
  <c r="Q14" i="7"/>
  <c r="Q17" i="7"/>
  <c r="Q13" i="7"/>
  <c r="Q12" i="7"/>
  <c r="Q11" i="7"/>
  <c r="Q9" i="7"/>
  <c r="Q8" i="7"/>
  <c r="P6" i="7"/>
  <c r="Q7" i="7"/>
  <c r="U21" i="7"/>
  <c r="T21" i="7"/>
  <c r="U18" i="7"/>
  <c r="T18" i="7"/>
  <c r="U20" i="7"/>
  <c r="T20" i="7"/>
  <c r="U16" i="7"/>
  <c r="T16" i="7"/>
  <c r="U19" i="7"/>
  <c r="T19" i="7"/>
  <c r="U15" i="7"/>
  <c r="T15" i="7"/>
  <c r="U10" i="7"/>
  <c r="T10" i="7"/>
  <c r="U14" i="7"/>
  <c r="T14" i="7"/>
  <c r="U17" i="7"/>
  <c r="T17" i="7"/>
  <c r="U13" i="7"/>
  <c r="T13" i="7"/>
  <c r="U12" i="7"/>
  <c r="T12" i="7"/>
  <c r="U11" i="7"/>
  <c r="T11" i="7"/>
  <c r="U9" i="7"/>
  <c r="T9" i="7"/>
  <c r="U8" i="7"/>
  <c r="T8" i="7"/>
  <c r="I22" i="7"/>
  <c r="H22" i="7"/>
  <c r="G22" i="7"/>
  <c r="F22" i="7"/>
  <c r="E22" i="7"/>
  <c r="D22" i="7"/>
  <c r="M22" i="7"/>
  <c r="L22" i="7"/>
  <c r="G29" i="7"/>
  <c r="V16" i="7"/>
  <c r="V10" i="7"/>
  <c r="V21" i="7"/>
  <c r="V15" i="7"/>
  <c r="V20" i="7"/>
  <c r="V14" i="7"/>
  <c r="V17" i="7"/>
  <c r="V19" i="7"/>
  <c r="V13" i="7"/>
  <c r="V11" i="7"/>
  <c r="V12" i="7"/>
  <c r="U7" i="7"/>
  <c r="T7" i="7"/>
  <c r="V9" i="7"/>
  <c r="V8" i="7"/>
  <c r="V18" i="7"/>
  <c r="V7" i="7"/>
</calcChain>
</file>

<file path=xl/sharedStrings.xml><?xml version="1.0" encoding="utf-8"?>
<sst xmlns="http://schemas.openxmlformats.org/spreadsheetml/2006/main" count="41" uniqueCount="40">
  <si>
    <t>Max</t>
  </si>
  <si>
    <t>Min</t>
  </si>
  <si>
    <t>Værløse</t>
  </si>
  <si>
    <t>Furesø</t>
  </si>
  <si>
    <t>Muffi</t>
  </si>
  <si>
    <t>Æsel</t>
  </si>
  <si>
    <t>Morfar</t>
  </si>
  <si>
    <t>Snit</t>
  </si>
  <si>
    <t>Runder</t>
  </si>
  <si>
    <t>Point max</t>
  </si>
  <si>
    <t>Pokalen 3 Bedste</t>
  </si>
  <si>
    <t>Total point</t>
  </si>
  <si>
    <t>Køge</t>
  </si>
  <si>
    <t>Nivå</t>
  </si>
  <si>
    <t>Runde</t>
  </si>
  <si>
    <t>Dato</t>
  </si>
  <si>
    <t>Point Muffi</t>
  </si>
  <si>
    <t>Point til 90</t>
  </si>
  <si>
    <t>Spiller</t>
  </si>
  <si>
    <t>NIELSEN, Martin</t>
  </si>
  <si>
    <t>JENSEN, Georg Thomas Molte</t>
  </si>
  <si>
    <t>STIEPER, Martin</t>
  </si>
  <si>
    <t>SØRENSEN, Rene Lahn</t>
  </si>
  <si>
    <t>JENSEN, Michael </t>
  </si>
  <si>
    <t>ANDERSEN, Jes</t>
  </si>
  <si>
    <t>BLACK, Torben</t>
  </si>
  <si>
    <t>JESPERSEN, Finn</t>
  </si>
  <si>
    <t>MATHIESEN, Peter</t>
  </si>
  <si>
    <t>BITSCH, Preben</t>
  </si>
  <si>
    <t>MIKKELSEN, Jacob Søndergaard</t>
  </si>
  <si>
    <t>LAURIDSEN, Henrik</t>
  </si>
  <si>
    <t>LAURITZEN, Kim</t>
  </si>
  <si>
    <t>LUNDTOFT, Peter</t>
  </si>
  <si>
    <t>STUBKJÆR, Gert</t>
  </si>
  <si>
    <t>Gilleje</t>
  </si>
  <si>
    <t>Midtsjælland</t>
  </si>
  <si>
    <t>Trelleborg</t>
  </si>
  <si>
    <t>Søllerød</t>
  </si>
  <si>
    <t>Mølleåen</t>
  </si>
  <si>
    <t>Hjortespring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</si>
</sst>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"/>
    <numFmt numFmtId="165" formatCode="ddd\ dd\/mm"/>
    <numFmt numFmtId="166" formatCode="0.0"/>
    <numFmt numFmtId="167" formatCode="0.0_ ;[Red]\-0.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sz val="12"/>
      <color theme="1"/>
      <name val="Calibri"/>
      <family val="2"/>
      <charset val="128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charset val="128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165" fontId="4" fillId="0" borderId="3" xfId="0" applyNumberFormat="1" applyFont="1" applyBorder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49" fontId="7" fillId="0" borderId="0" xfId="0" applyNumberFormat="1" applyFont="1" applyAlignment="1">
      <alignment horizontal="right" vertical="justify"/>
    </xf>
    <xf numFmtId="49" fontId="8" fillId="0" borderId="4" xfId="0" applyNumberFormat="1" applyFont="1" applyBorder="1" applyAlignment="1">
      <alignment horizontal="right"/>
    </xf>
    <xf numFmtId="0" fontId="4" fillId="0" borderId="1" xfId="0" applyFont="1" applyBorder="1" applyAlignment="1">
      <alignment vertical="top"/>
    </xf>
    <xf numFmtId="1" fontId="4" fillId="0" borderId="1" xfId="0" applyNumberFormat="1" applyFont="1" applyBorder="1" applyAlignment="1">
      <alignment horizontal="right" vertical="top"/>
    </xf>
    <xf numFmtId="0" fontId="4" fillId="0" borderId="0" xfId="0" applyFont="1" applyAlignment="1"/>
    <xf numFmtId="0" fontId="7" fillId="0" borderId="0" xfId="0" applyFont="1" applyAlignment="1">
      <alignment vertical="top"/>
    </xf>
    <xf numFmtId="166" fontId="7" fillId="0" borderId="0" xfId="0" applyNumberFormat="1" applyFont="1" applyBorder="1" applyAlignment="1">
      <alignment horizontal="right" vertical="top"/>
    </xf>
    <xf numFmtId="0" fontId="7" fillId="2" borderId="0" xfId="0" applyFont="1" applyFill="1" applyBorder="1" applyAlignment="1">
      <alignment horizontal="right" vertical="top"/>
    </xf>
    <xf numFmtId="0" fontId="7" fillId="0" borderId="0" xfId="0" applyFont="1" applyAlignme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7" fillId="3" borderId="1" xfId="0" applyFont="1" applyFill="1" applyBorder="1" applyAlignment="1">
      <alignment horizontal="right" vertical="top"/>
    </xf>
    <xf numFmtId="164" fontId="7" fillId="3" borderId="1" xfId="0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vertical="top"/>
    </xf>
    <xf numFmtId="166" fontId="7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right"/>
    </xf>
    <xf numFmtId="0" fontId="3" fillId="0" borderId="0" xfId="0" applyFont="1"/>
    <xf numFmtId="1" fontId="4" fillId="3" borderId="1" xfId="0" applyNumberFormat="1" applyFont="1" applyFill="1" applyBorder="1" applyAlignment="1">
      <alignment horizontal="right"/>
    </xf>
    <xf numFmtId="0" fontId="2" fillId="0" borderId="0" xfId="0" applyFont="1" applyAlignment="1">
      <alignment vertical="top"/>
    </xf>
    <xf numFmtId="165" fontId="1" fillId="0" borderId="3" xfId="0" applyNumberFormat="1" applyFont="1" applyBorder="1" applyAlignment="1">
      <alignment horizontal="right" vertical="top"/>
    </xf>
    <xf numFmtId="167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 vertical="top"/>
    </xf>
    <xf numFmtId="167" fontId="7" fillId="0" borderId="0" xfId="0" applyNumberFormat="1" applyFont="1" applyAlignment="1">
      <alignment horizontal="right" vertical="justify"/>
    </xf>
    <xf numFmtId="167" fontId="7" fillId="3" borderId="1" xfId="0" applyNumberFormat="1" applyFont="1" applyFill="1" applyBorder="1" applyAlignment="1">
      <alignment horizontal="right" vertical="top"/>
    </xf>
    <xf numFmtId="167" fontId="7" fillId="2" borderId="0" xfId="0" applyNumberFormat="1" applyFont="1" applyFill="1" applyBorder="1" applyAlignment="1">
      <alignment horizontal="right" vertical="top"/>
    </xf>
  </cellXfs>
  <cellStyles count="12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8" builtinId="8" hidden="1"/>
    <cellStyle name="Hyperlink" xfId="120" builtinId="8" hidden="1"/>
    <cellStyle name="Hyperlink" xfId="122" builtinId="8" hidden="1"/>
    <cellStyle name="Normal" xfId="0" builtinId="0"/>
    <cellStyle name="Normal 2" xfId="117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zoomScale="110" zoomScaleNormal="110" zoomScalePageLayoutView="110" workbookViewId="0">
      <selection activeCell="A4" sqref="A4:T22"/>
    </sheetView>
  </sheetViews>
  <sheetFormatPr baseColWidth="10" defaultColWidth="8.83203125" defaultRowHeight="16" x14ac:dyDescent="0.2"/>
  <cols>
    <col min="1" max="1" width="3.5" style="1" customWidth="1"/>
    <col min="2" max="2" width="16.5" style="1" customWidth="1"/>
    <col min="3" max="3" width="9.1640625" style="2" customWidth="1"/>
    <col min="4" max="13" width="9.5" style="2" customWidth="1"/>
    <col min="14" max="14" width="8.5" style="2" customWidth="1"/>
    <col min="15" max="15" width="6.1640625" style="2" customWidth="1"/>
    <col min="16" max="17" width="8.5" style="2" customWidth="1"/>
    <col min="18" max="18" width="7.6640625" style="2" customWidth="1"/>
    <col min="19" max="20" width="7.6640625" style="31" customWidth="1"/>
    <col min="21" max="21" width="8.83203125" style="1"/>
    <col min="22" max="22" width="9.1640625" style="1" bestFit="1" customWidth="1"/>
    <col min="23" max="16384" width="8.83203125" style="1"/>
  </cols>
  <sheetData>
    <row r="1" spans="1:22" x14ac:dyDescent="0.2">
      <c r="B1" s="1" t="s">
        <v>9</v>
      </c>
      <c r="C1" s="2">
        <v>116</v>
      </c>
    </row>
    <row r="2" spans="1:22" x14ac:dyDescent="0.2">
      <c r="B2" s="27" t="s">
        <v>16</v>
      </c>
      <c r="C2" s="2">
        <v>90</v>
      </c>
    </row>
    <row r="3" spans="1:22" x14ac:dyDescent="0.2">
      <c r="B3" s="27"/>
    </row>
    <row r="4" spans="1:22" x14ac:dyDescent="0.2">
      <c r="C4" s="2" t="s">
        <v>14</v>
      </c>
      <c r="D4" s="3">
        <v>1</v>
      </c>
      <c r="E4" s="3">
        <f>D4+1</f>
        <v>2</v>
      </c>
      <c r="F4" s="3">
        <f t="shared" ref="F4:M4" si="0">E4+1</f>
        <v>3</v>
      </c>
      <c r="G4" s="3">
        <f t="shared" si="0"/>
        <v>4</v>
      </c>
      <c r="H4" s="3">
        <f t="shared" si="0"/>
        <v>5</v>
      </c>
      <c r="I4" s="3">
        <f t="shared" si="0"/>
        <v>6</v>
      </c>
      <c r="J4" s="3">
        <f t="shared" si="0"/>
        <v>7</v>
      </c>
      <c r="K4" s="3">
        <f t="shared" si="0"/>
        <v>8</v>
      </c>
      <c r="L4" s="3">
        <f t="shared" si="0"/>
        <v>9</v>
      </c>
      <c r="M4" s="3">
        <f t="shared" si="0"/>
        <v>10</v>
      </c>
      <c r="N4" s="4"/>
      <c r="O4" s="4"/>
      <c r="P4" s="4"/>
      <c r="Q4" s="4"/>
    </row>
    <row r="5" spans="1:22" x14ac:dyDescent="0.2">
      <c r="A5" s="5"/>
      <c r="B5" s="5"/>
      <c r="C5" s="6" t="s">
        <v>15</v>
      </c>
      <c r="D5" s="7">
        <v>42847</v>
      </c>
      <c r="E5" s="7">
        <v>42869</v>
      </c>
      <c r="F5" s="7">
        <v>42889</v>
      </c>
      <c r="G5" s="7">
        <v>42903</v>
      </c>
      <c r="H5" s="7">
        <v>42924</v>
      </c>
      <c r="I5" s="30">
        <v>42945</v>
      </c>
      <c r="J5" s="7">
        <v>42973</v>
      </c>
      <c r="K5" s="7">
        <v>42995</v>
      </c>
      <c r="L5" s="7">
        <v>43001</v>
      </c>
      <c r="M5" s="7">
        <v>43015</v>
      </c>
      <c r="N5" s="8"/>
      <c r="O5" s="8"/>
      <c r="P5" s="8"/>
      <c r="Q5" s="8"/>
      <c r="R5" s="9"/>
      <c r="S5" s="32"/>
      <c r="T5" s="32"/>
    </row>
    <row r="6" spans="1:22" ht="30" customHeight="1" x14ac:dyDescent="0.2">
      <c r="A6" s="5"/>
      <c r="B6" s="29" t="s">
        <v>18</v>
      </c>
      <c r="C6" s="10" t="s">
        <v>10</v>
      </c>
      <c r="D6" s="11" t="s">
        <v>3</v>
      </c>
      <c r="E6" s="11" t="s">
        <v>13</v>
      </c>
      <c r="F6" s="11" t="s">
        <v>34</v>
      </c>
      <c r="G6" s="11" t="s">
        <v>2</v>
      </c>
      <c r="H6" s="11" t="s">
        <v>35</v>
      </c>
      <c r="I6" s="11" t="s">
        <v>36</v>
      </c>
      <c r="J6" s="11" t="s">
        <v>37</v>
      </c>
      <c r="K6" s="11" t="s">
        <v>38</v>
      </c>
      <c r="L6" s="11" t="s">
        <v>12</v>
      </c>
      <c r="M6" s="11" t="s">
        <v>39</v>
      </c>
      <c r="N6" s="10" t="s">
        <v>8</v>
      </c>
      <c r="O6" s="10" t="s">
        <v>1</v>
      </c>
      <c r="P6" s="10" t="str">
        <f>"Point til: " &amp; C1</f>
        <v>Point til: 116</v>
      </c>
      <c r="Q6" s="10" t="s">
        <v>17</v>
      </c>
      <c r="R6" s="10" t="s">
        <v>11</v>
      </c>
      <c r="S6" s="33" t="s">
        <v>7</v>
      </c>
      <c r="T6" s="33" t="s">
        <v>0</v>
      </c>
    </row>
    <row r="7" spans="1:22" s="14" customFormat="1" x14ac:dyDescent="0.2">
      <c r="A7" s="5">
        <f>A5+1</f>
        <v>1</v>
      </c>
      <c r="B7" s="12" t="s">
        <v>19</v>
      </c>
      <c r="C7" s="22">
        <f t="shared" ref="C7:C21" si="1">LARGE(D7:M7,1)+LARGE(D7:M7,2)+LARGE(D7:M7,3)</f>
        <v>116</v>
      </c>
      <c r="D7" s="13">
        <v>31</v>
      </c>
      <c r="E7" s="13">
        <v>36</v>
      </c>
      <c r="F7" s="13">
        <v>36</v>
      </c>
      <c r="G7" s="13">
        <v>39</v>
      </c>
      <c r="H7" s="13">
        <v>41</v>
      </c>
      <c r="I7" s="13">
        <v>27</v>
      </c>
      <c r="J7" s="13">
        <v>25</v>
      </c>
      <c r="K7" s="13">
        <v>21</v>
      </c>
      <c r="L7" s="13">
        <v>29</v>
      </c>
      <c r="M7" s="13">
        <v>26</v>
      </c>
      <c r="N7" s="23">
        <f t="shared" ref="N7:N21" si="2">COUNTIF(D7:M7,"&gt;0")</f>
        <v>10</v>
      </c>
      <c r="O7" s="26">
        <f t="shared" ref="O7:O21" si="3">IF(N7&gt;0,SMALL(D7:L7,(N7-2)),0)</f>
        <v>39</v>
      </c>
      <c r="P7" s="26">
        <f t="shared" ref="P7:P21" si="4">IF(C7&lt;$C$1,($C$1-C7)+O7,0)</f>
        <v>0</v>
      </c>
      <c r="Q7" s="28">
        <f t="shared" ref="Q7:Q21" si="5">IF(C7&lt;$C$2,($C$2-C7)+O7,0)</f>
        <v>0</v>
      </c>
      <c r="R7" s="22">
        <f t="shared" ref="R7:R21" si="6">SUM(D7:M7)</f>
        <v>311</v>
      </c>
      <c r="S7" s="34">
        <f>IF(N7&gt;0,R7/N7,0)</f>
        <v>31.1</v>
      </c>
      <c r="T7" s="34">
        <f t="shared" ref="T7:T21" si="7">MAX(D7:M7)</f>
        <v>41</v>
      </c>
      <c r="U7" s="14">
        <f t="shared" ref="U7:U21" si="8">COUNTIF(D7:M7,"&gt;0")</f>
        <v>10</v>
      </c>
      <c r="V7" s="14">
        <f t="shared" ref="V7:V21" si="9">SMALL(D7:M7,1)</f>
        <v>21</v>
      </c>
    </row>
    <row r="8" spans="1:22" s="14" customFormat="1" x14ac:dyDescent="0.2">
      <c r="A8" s="5">
        <f>A7+1</f>
        <v>2</v>
      </c>
      <c r="B8" s="12" t="s">
        <v>20</v>
      </c>
      <c r="C8" s="22">
        <f t="shared" si="1"/>
        <v>110</v>
      </c>
      <c r="D8" s="13">
        <v>24</v>
      </c>
      <c r="E8" s="13">
        <v>37</v>
      </c>
      <c r="F8" s="13">
        <v>29</v>
      </c>
      <c r="G8" s="13"/>
      <c r="H8" s="13">
        <v>35</v>
      </c>
      <c r="I8" s="13">
        <v>26</v>
      </c>
      <c r="J8" s="13">
        <v>27</v>
      </c>
      <c r="K8" s="13">
        <v>38</v>
      </c>
      <c r="L8" s="13">
        <v>27</v>
      </c>
      <c r="M8" s="13">
        <v>17</v>
      </c>
      <c r="N8" s="23">
        <f t="shared" si="2"/>
        <v>9</v>
      </c>
      <c r="O8" s="26">
        <f t="shared" si="3"/>
        <v>37</v>
      </c>
      <c r="P8" s="26">
        <f t="shared" si="4"/>
        <v>43</v>
      </c>
      <c r="Q8" s="28">
        <f t="shared" si="5"/>
        <v>0</v>
      </c>
      <c r="R8" s="22">
        <f t="shared" si="6"/>
        <v>260</v>
      </c>
      <c r="S8" s="34">
        <f t="shared" ref="S8:S21" si="10">IF(N8&gt;0,R8/N8,0)</f>
        <v>28.888888888888889</v>
      </c>
      <c r="T8" s="34">
        <f t="shared" si="7"/>
        <v>38</v>
      </c>
      <c r="U8" s="14">
        <f t="shared" si="8"/>
        <v>9</v>
      </c>
      <c r="V8" s="14">
        <f t="shared" si="9"/>
        <v>17</v>
      </c>
    </row>
    <row r="9" spans="1:22" s="14" customFormat="1" x14ac:dyDescent="0.2">
      <c r="A9" s="5">
        <v>3</v>
      </c>
      <c r="B9" s="12" t="s">
        <v>21</v>
      </c>
      <c r="C9" s="22">
        <f t="shared" si="1"/>
        <v>108</v>
      </c>
      <c r="D9" s="13">
        <v>24</v>
      </c>
      <c r="E9" s="13">
        <v>28</v>
      </c>
      <c r="F9" s="13">
        <v>30</v>
      </c>
      <c r="G9" s="13"/>
      <c r="H9" s="13">
        <v>33</v>
      </c>
      <c r="I9" s="13">
        <v>35</v>
      </c>
      <c r="J9" s="13">
        <v>34</v>
      </c>
      <c r="K9" s="13">
        <v>38</v>
      </c>
      <c r="L9" s="13">
        <v>31</v>
      </c>
      <c r="M9" s="13">
        <v>35</v>
      </c>
      <c r="N9" s="23">
        <f t="shared" si="2"/>
        <v>9</v>
      </c>
      <c r="O9" s="26">
        <f t="shared" si="3"/>
        <v>35</v>
      </c>
      <c r="P9" s="26">
        <f t="shared" si="4"/>
        <v>43</v>
      </c>
      <c r="Q9" s="28">
        <f t="shared" si="5"/>
        <v>0</v>
      </c>
      <c r="R9" s="22">
        <f t="shared" si="6"/>
        <v>288</v>
      </c>
      <c r="S9" s="34">
        <f t="shared" si="10"/>
        <v>32</v>
      </c>
      <c r="T9" s="34">
        <f t="shared" si="7"/>
        <v>38</v>
      </c>
      <c r="U9" s="14">
        <f t="shared" si="8"/>
        <v>9</v>
      </c>
      <c r="V9" s="14">
        <f t="shared" si="9"/>
        <v>24</v>
      </c>
    </row>
    <row r="10" spans="1:22" s="14" customFormat="1" x14ac:dyDescent="0.2">
      <c r="A10" s="5">
        <v>4</v>
      </c>
      <c r="B10" s="12" t="s">
        <v>22</v>
      </c>
      <c r="C10" s="22">
        <f t="shared" si="1"/>
        <v>97</v>
      </c>
      <c r="D10" s="13">
        <v>32</v>
      </c>
      <c r="E10" s="13">
        <v>28</v>
      </c>
      <c r="F10" s="13">
        <v>23</v>
      </c>
      <c r="G10" s="13">
        <v>33</v>
      </c>
      <c r="H10" s="13">
        <v>32</v>
      </c>
      <c r="I10" s="13">
        <v>20</v>
      </c>
      <c r="J10" s="13">
        <v>31</v>
      </c>
      <c r="K10" s="13">
        <v>31</v>
      </c>
      <c r="L10" s="13"/>
      <c r="M10" s="13">
        <v>19</v>
      </c>
      <c r="N10" s="23">
        <f t="shared" si="2"/>
        <v>9</v>
      </c>
      <c r="O10" s="26">
        <f t="shared" si="3"/>
        <v>32</v>
      </c>
      <c r="P10" s="26">
        <f t="shared" si="4"/>
        <v>51</v>
      </c>
      <c r="Q10" s="28">
        <f t="shared" si="5"/>
        <v>0</v>
      </c>
      <c r="R10" s="22">
        <f t="shared" si="6"/>
        <v>249</v>
      </c>
      <c r="S10" s="34">
        <f t="shared" si="10"/>
        <v>27.666666666666668</v>
      </c>
      <c r="T10" s="34">
        <f t="shared" si="7"/>
        <v>33</v>
      </c>
      <c r="U10" s="14">
        <f t="shared" si="8"/>
        <v>9</v>
      </c>
      <c r="V10" s="14">
        <f t="shared" si="9"/>
        <v>19</v>
      </c>
    </row>
    <row r="11" spans="1:22" s="14" customFormat="1" x14ac:dyDescent="0.2">
      <c r="A11" s="5">
        <v>4</v>
      </c>
      <c r="B11" s="12" t="s">
        <v>23</v>
      </c>
      <c r="C11" s="22">
        <f t="shared" si="1"/>
        <v>97</v>
      </c>
      <c r="D11" s="13">
        <v>27</v>
      </c>
      <c r="E11" s="13">
        <v>37</v>
      </c>
      <c r="F11" s="13">
        <v>20</v>
      </c>
      <c r="G11" s="13"/>
      <c r="H11" s="13">
        <v>26</v>
      </c>
      <c r="I11" s="13">
        <v>29</v>
      </c>
      <c r="J11" s="13"/>
      <c r="K11" s="13"/>
      <c r="L11" s="13">
        <v>31</v>
      </c>
      <c r="M11" s="13"/>
      <c r="N11" s="23">
        <f t="shared" si="2"/>
        <v>6</v>
      </c>
      <c r="O11" s="26">
        <f t="shared" si="3"/>
        <v>29</v>
      </c>
      <c r="P11" s="26">
        <f t="shared" si="4"/>
        <v>48</v>
      </c>
      <c r="Q11" s="28">
        <f t="shared" si="5"/>
        <v>0</v>
      </c>
      <c r="R11" s="22">
        <f t="shared" si="6"/>
        <v>170</v>
      </c>
      <c r="S11" s="34">
        <f t="shared" si="10"/>
        <v>28.333333333333332</v>
      </c>
      <c r="T11" s="34">
        <f t="shared" si="7"/>
        <v>37</v>
      </c>
      <c r="U11" s="14">
        <f t="shared" si="8"/>
        <v>6</v>
      </c>
      <c r="V11" s="14">
        <f t="shared" si="9"/>
        <v>20</v>
      </c>
    </row>
    <row r="12" spans="1:22" s="14" customFormat="1" x14ac:dyDescent="0.2">
      <c r="A12" s="5">
        <v>6</v>
      </c>
      <c r="B12" s="12" t="s">
        <v>24</v>
      </c>
      <c r="C12" s="22">
        <f t="shared" si="1"/>
        <v>96</v>
      </c>
      <c r="D12" s="13">
        <v>33</v>
      </c>
      <c r="E12" s="13"/>
      <c r="F12" s="13"/>
      <c r="G12" s="13"/>
      <c r="H12" s="13">
        <v>31</v>
      </c>
      <c r="I12" s="13">
        <v>21</v>
      </c>
      <c r="J12" s="13">
        <v>26</v>
      </c>
      <c r="K12" s="13"/>
      <c r="L12" s="13">
        <v>32</v>
      </c>
      <c r="M12" s="13"/>
      <c r="N12" s="23">
        <f t="shared" si="2"/>
        <v>5</v>
      </c>
      <c r="O12" s="26">
        <f t="shared" si="3"/>
        <v>31</v>
      </c>
      <c r="P12" s="26">
        <f t="shared" si="4"/>
        <v>51</v>
      </c>
      <c r="Q12" s="28">
        <f t="shared" si="5"/>
        <v>0</v>
      </c>
      <c r="R12" s="22">
        <f t="shared" si="6"/>
        <v>143</v>
      </c>
      <c r="S12" s="34">
        <f t="shared" si="10"/>
        <v>28.6</v>
      </c>
      <c r="T12" s="34">
        <f t="shared" si="7"/>
        <v>33</v>
      </c>
      <c r="U12" s="14">
        <f t="shared" si="8"/>
        <v>5</v>
      </c>
      <c r="V12" s="14">
        <f t="shared" si="9"/>
        <v>21</v>
      </c>
    </row>
    <row r="13" spans="1:22" s="14" customFormat="1" x14ac:dyDescent="0.2">
      <c r="A13" s="5">
        <v>7</v>
      </c>
      <c r="B13" s="12" t="s">
        <v>25</v>
      </c>
      <c r="C13" s="22">
        <f t="shared" si="1"/>
        <v>95</v>
      </c>
      <c r="D13" s="13">
        <v>22</v>
      </c>
      <c r="E13" s="13">
        <v>27</v>
      </c>
      <c r="F13" s="13"/>
      <c r="G13" s="13">
        <v>33</v>
      </c>
      <c r="H13" s="13">
        <v>26</v>
      </c>
      <c r="I13" s="13">
        <v>35</v>
      </c>
      <c r="J13" s="13">
        <v>20</v>
      </c>
      <c r="K13" s="13"/>
      <c r="L13" s="13">
        <v>26</v>
      </c>
      <c r="M13" s="13">
        <v>21</v>
      </c>
      <c r="N13" s="23">
        <f t="shared" si="2"/>
        <v>8</v>
      </c>
      <c r="O13" s="26">
        <f t="shared" si="3"/>
        <v>33</v>
      </c>
      <c r="P13" s="26">
        <f t="shared" si="4"/>
        <v>54</v>
      </c>
      <c r="Q13" s="28">
        <f t="shared" si="5"/>
        <v>0</v>
      </c>
      <c r="R13" s="22">
        <f t="shared" si="6"/>
        <v>210</v>
      </c>
      <c r="S13" s="34">
        <f t="shared" si="10"/>
        <v>26.25</v>
      </c>
      <c r="T13" s="34">
        <f t="shared" si="7"/>
        <v>35</v>
      </c>
      <c r="U13" s="14">
        <f t="shared" si="8"/>
        <v>8</v>
      </c>
      <c r="V13" s="14">
        <f t="shared" si="9"/>
        <v>20</v>
      </c>
    </row>
    <row r="14" spans="1:22" s="14" customFormat="1" x14ac:dyDescent="0.2">
      <c r="A14" s="5">
        <v>8</v>
      </c>
      <c r="B14" s="12" t="s">
        <v>26</v>
      </c>
      <c r="C14" s="22">
        <f t="shared" si="1"/>
        <v>94</v>
      </c>
      <c r="D14" s="13">
        <v>22</v>
      </c>
      <c r="E14" s="13">
        <v>24</v>
      </c>
      <c r="F14" s="13"/>
      <c r="G14" s="13">
        <v>37</v>
      </c>
      <c r="H14" s="13">
        <v>29</v>
      </c>
      <c r="I14" s="13">
        <v>28</v>
      </c>
      <c r="J14" s="13"/>
      <c r="K14" s="13">
        <v>26</v>
      </c>
      <c r="L14" s="13">
        <v>25</v>
      </c>
      <c r="M14" s="13">
        <v>22</v>
      </c>
      <c r="N14" s="23">
        <f t="shared" si="2"/>
        <v>8</v>
      </c>
      <c r="O14" s="26">
        <f t="shared" si="3"/>
        <v>29</v>
      </c>
      <c r="P14" s="26">
        <f t="shared" si="4"/>
        <v>51</v>
      </c>
      <c r="Q14" s="28">
        <f t="shared" si="5"/>
        <v>0</v>
      </c>
      <c r="R14" s="22">
        <f t="shared" si="6"/>
        <v>213</v>
      </c>
      <c r="S14" s="34">
        <f t="shared" si="10"/>
        <v>26.625</v>
      </c>
      <c r="T14" s="34">
        <f t="shared" si="7"/>
        <v>37</v>
      </c>
      <c r="U14" s="14">
        <f t="shared" si="8"/>
        <v>8</v>
      </c>
      <c r="V14" s="14">
        <f t="shared" si="9"/>
        <v>22</v>
      </c>
    </row>
    <row r="15" spans="1:22" s="14" customFormat="1" x14ac:dyDescent="0.2">
      <c r="A15" s="5">
        <v>8</v>
      </c>
      <c r="B15" s="12" t="s">
        <v>27</v>
      </c>
      <c r="C15" s="22">
        <f t="shared" si="1"/>
        <v>94</v>
      </c>
      <c r="D15" s="13">
        <v>26</v>
      </c>
      <c r="E15" s="13">
        <v>34</v>
      </c>
      <c r="F15" s="13">
        <v>28</v>
      </c>
      <c r="G15" s="13"/>
      <c r="H15" s="13"/>
      <c r="I15" s="13"/>
      <c r="J15" s="13"/>
      <c r="K15" s="13">
        <v>29</v>
      </c>
      <c r="L15" s="13">
        <v>31</v>
      </c>
      <c r="M15" s="13"/>
      <c r="N15" s="23">
        <f t="shared" si="2"/>
        <v>5</v>
      </c>
      <c r="O15" s="26">
        <f t="shared" si="3"/>
        <v>29</v>
      </c>
      <c r="P15" s="26">
        <f t="shared" si="4"/>
        <v>51</v>
      </c>
      <c r="Q15" s="28">
        <f t="shared" si="5"/>
        <v>0</v>
      </c>
      <c r="R15" s="22">
        <f t="shared" si="6"/>
        <v>148</v>
      </c>
      <c r="S15" s="34">
        <f t="shared" si="10"/>
        <v>29.6</v>
      </c>
      <c r="T15" s="34">
        <f t="shared" si="7"/>
        <v>34</v>
      </c>
      <c r="U15" s="14">
        <f t="shared" si="8"/>
        <v>5</v>
      </c>
      <c r="V15" s="14">
        <f t="shared" si="9"/>
        <v>26</v>
      </c>
    </row>
    <row r="16" spans="1:22" s="14" customFormat="1" x14ac:dyDescent="0.2">
      <c r="A16" s="5">
        <v>10</v>
      </c>
      <c r="B16" s="12" t="s">
        <v>28</v>
      </c>
      <c r="C16" s="22">
        <f t="shared" si="1"/>
        <v>92</v>
      </c>
      <c r="D16" s="13"/>
      <c r="E16" s="13">
        <v>26</v>
      </c>
      <c r="F16" s="13">
        <v>21</v>
      </c>
      <c r="G16" s="13">
        <v>32</v>
      </c>
      <c r="H16" s="13">
        <v>29</v>
      </c>
      <c r="I16" s="13"/>
      <c r="J16" s="13">
        <v>29</v>
      </c>
      <c r="K16" s="13">
        <v>31</v>
      </c>
      <c r="L16" s="13">
        <v>29</v>
      </c>
      <c r="M16" s="13">
        <v>26</v>
      </c>
      <c r="N16" s="23">
        <f t="shared" si="2"/>
        <v>8</v>
      </c>
      <c r="O16" s="26">
        <f t="shared" si="3"/>
        <v>31</v>
      </c>
      <c r="P16" s="26">
        <f t="shared" si="4"/>
        <v>55</v>
      </c>
      <c r="Q16" s="28">
        <f t="shared" si="5"/>
        <v>0</v>
      </c>
      <c r="R16" s="22">
        <f t="shared" si="6"/>
        <v>223</v>
      </c>
      <c r="S16" s="34">
        <f t="shared" si="10"/>
        <v>27.875</v>
      </c>
      <c r="T16" s="34">
        <f t="shared" si="7"/>
        <v>32</v>
      </c>
      <c r="U16" s="14">
        <f t="shared" si="8"/>
        <v>8</v>
      </c>
      <c r="V16" s="14">
        <f t="shared" si="9"/>
        <v>21</v>
      </c>
    </row>
    <row r="17" spans="1:22" s="14" customFormat="1" x14ac:dyDescent="0.2">
      <c r="A17" s="5">
        <v>11</v>
      </c>
      <c r="B17" s="12" t="s">
        <v>29</v>
      </c>
      <c r="C17" s="22">
        <f t="shared" si="1"/>
        <v>91</v>
      </c>
      <c r="D17" s="13">
        <v>25</v>
      </c>
      <c r="E17" s="13">
        <v>32</v>
      </c>
      <c r="F17" s="13">
        <v>25</v>
      </c>
      <c r="G17" s="13">
        <v>25</v>
      </c>
      <c r="H17" s="13"/>
      <c r="I17" s="13">
        <v>31</v>
      </c>
      <c r="J17" s="13"/>
      <c r="K17" s="13">
        <v>28</v>
      </c>
      <c r="L17" s="13"/>
      <c r="M17" s="13">
        <v>21</v>
      </c>
      <c r="N17" s="23">
        <f t="shared" si="2"/>
        <v>7</v>
      </c>
      <c r="O17" s="26">
        <f t="shared" si="3"/>
        <v>31</v>
      </c>
      <c r="P17" s="26">
        <f t="shared" si="4"/>
        <v>56</v>
      </c>
      <c r="Q17" s="28">
        <f t="shared" si="5"/>
        <v>0</v>
      </c>
      <c r="R17" s="22">
        <f t="shared" si="6"/>
        <v>187</v>
      </c>
      <c r="S17" s="34">
        <f t="shared" si="10"/>
        <v>26.714285714285715</v>
      </c>
      <c r="T17" s="34">
        <f t="shared" si="7"/>
        <v>32</v>
      </c>
      <c r="U17" s="14">
        <f t="shared" si="8"/>
        <v>7</v>
      </c>
      <c r="V17" s="14">
        <f t="shared" si="9"/>
        <v>21</v>
      </c>
    </row>
    <row r="18" spans="1:22" s="14" customFormat="1" x14ac:dyDescent="0.2">
      <c r="A18" s="5">
        <v>11</v>
      </c>
      <c r="B18" s="12" t="s">
        <v>32</v>
      </c>
      <c r="C18" s="22">
        <f t="shared" si="1"/>
        <v>91</v>
      </c>
      <c r="D18" s="13">
        <v>23</v>
      </c>
      <c r="E18" s="13">
        <v>19</v>
      </c>
      <c r="F18" s="13"/>
      <c r="G18" s="13">
        <v>28</v>
      </c>
      <c r="H18" s="13"/>
      <c r="I18" s="13"/>
      <c r="J18" s="13">
        <v>26</v>
      </c>
      <c r="K18" s="13">
        <v>25</v>
      </c>
      <c r="L18" s="13">
        <v>32</v>
      </c>
      <c r="M18" s="13">
        <v>31</v>
      </c>
      <c r="N18" s="23">
        <f t="shared" si="2"/>
        <v>7</v>
      </c>
      <c r="O18" s="26">
        <f t="shared" si="3"/>
        <v>28</v>
      </c>
      <c r="P18" s="26">
        <f t="shared" si="4"/>
        <v>53</v>
      </c>
      <c r="Q18" s="28">
        <f t="shared" si="5"/>
        <v>0</v>
      </c>
      <c r="R18" s="22">
        <f t="shared" si="6"/>
        <v>184</v>
      </c>
      <c r="S18" s="34">
        <f t="shared" si="10"/>
        <v>26.285714285714285</v>
      </c>
      <c r="T18" s="34">
        <f t="shared" si="7"/>
        <v>32</v>
      </c>
      <c r="U18" s="14">
        <f t="shared" si="8"/>
        <v>7</v>
      </c>
      <c r="V18" s="14">
        <f t="shared" si="9"/>
        <v>19</v>
      </c>
    </row>
    <row r="19" spans="1:22" s="14" customFormat="1" x14ac:dyDescent="0.2">
      <c r="A19" s="5">
        <v>13</v>
      </c>
      <c r="B19" s="12" t="s">
        <v>30</v>
      </c>
      <c r="C19" s="22">
        <f t="shared" si="1"/>
        <v>90</v>
      </c>
      <c r="D19" s="13">
        <v>25</v>
      </c>
      <c r="E19" s="13">
        <v>29</v>
      </c>
      <c r="F19" s="13">
        <v>26</v>
      </c>
      <c r="G19" s="13">
        <v>34</v>
      </c>
      <c r="H19" s="13">
        <v>27</v>
      </c>
      <c r="I19" s="13">
        <v>27</v>
      </c>
      <c r="J19" s="13"/>
      <c r="K19" s="13">
        <v>23</v>
      </c>
      <c r="L19" s="13"/>
      <c r="M19" s="13">
        <v>27</v>
      </c>
      <c r="N19" s="23">
        <f t="shared" si="2"/>
        <v>8</v>
      </c>
      <c r="O19" s="26">
        <f t="shared" si="3"/>
        <v>29</v>
      </c>
      <c r="P19" s="26">
        <f t="shared" si="4"/>
        <v>55</v>
      </c>
      <c r="Q19" s="28">
        <f t="shared" si="5"/>
        <v>0</v>
      </c>
      <c r="R19" s="22">
        <f t="shared" si="6"/>
        <v>218</v>
      </c>
      <c r="S19" s="34">
        <f t="shared" si="10"/>
        <v>27.25</v>
      </c>
      <c r="T19" s="34">
        <f t="shared" si="7"/>
        <v>34</v>
      </c>
      <c r="U19" s="14">
        <f t="shared" si="8"/>
        <v>8</v>
      </c>
      <c r="V19" s="14">
        <f t="shared" si="9"/>
        <v>23</v>
      </c>
    </row>
    <row r="20" spans="1:22" s="14" customFormat="1" x14ac:dyDescent="0.2">
      <c r="A20" s="5">
        <v>14</v>
      </c>
      <c r="B20" s="12" t="s">
        <v>31</v>
      </c>
      <c r="C20" s="22">
        <f t="shared" si="1"/>
        <v>90</v>
      </c>
      <c r="D20" s="13">
        <v>35</v>
      </c>
      <c r="E20" s="13">
        <v>23</v>
      </c>
      <c r="F20" s="13"/>
      <c r="G20" s="13"/>
      <c r="H20" s="13">
        <v>19</v>
      </c>
      <c r="I20" s="13">
        <v>28</v>
      </c>
      <c r="J20" s="13">
        <v>25</v>
      </c>
      <c r="K20" s="13">
        <v>27</v>
      </c>
      <c r="L20" s="13"/>
      <c r="M20" s="13">
        <v>19</v>
      </c>
      <c r="N20" s="23">
        <f t="shared" si="2"/>
        <v>7</v>
      </c>
      <c r="O20" s="26">
        <f t="shared" si="3"/>
        <v>28</v>
      </c>
      <c r="P20" s="26">
        <f t="shared" si="4"/>
        <v>54</v>
      </c>
      <c r="Q20" s="28">
        <f t="shared" si="5"/>
        <v>0</v>
      </c>
      <c r="R20" s="22">
        <f t="shared" si="6"/>
        <v>176</v>
      </c>
      <c r="S20" s="34">
        <f t="shared" si="10"/>
        <v>25.142857142857142</v>
      </c>
      <c r="T20" s="34">
        <f t="shared" si="7"/>
        <v>35</v>
      </c>
      <c r="U20" s="14">
        <f t="shared" si="8"/>
        <v>7</v>
      </c>
      <c r="V20" s="14">
        <f t="shared" si="9"/>
        <v>19</v>
      </c>
    </row>
    <row r="21" spans="1:22" s="14" customFormat="1" x14ac:dyDescent="0.2">
      <c r="A21" s="5">
        <v>15</v>
      </c>
      <c r="B21" s="12" t="s">
        <v>33</v>
      </c>
      <c r="C21" s="22">
        <f t="shared" si="1"/>
        <v>75</v>
      </c>
      <c r="D21" s="13">
        <v>22</v>
      </c>
      <c r="E21" s="13">
        <v>22</v>
      </c>
      <c r="F21" s="13">
        <v>24</v>
      </c>
      <c r="G21" s="13"/>
      <c r="H21" s="13"/>
      <c r="I21" s="13"/>
      <c r="J21" s="13"/>
      <c r="K21" s="13">
        <v>24</v>
      </c>
      <c r="L21" s="13">
        <v>27</v>
      </c>
      <c r="M21" s="13">
        <v>24</v>
      </c>
      <c r="N21" s="23">
        <f t="shared" si="2"/>
        <v>6</v>
      </c>
      <c r="O21" s="26">
        <f t="shared" si="3"/>
        <v>24</v>
      </c>
      <c r="P21" s="26">
        <f t="shared" si="4"/>
        <v>65</v>
      </c>
      <c r="Q21" s="28">
        <f t="shared" si="5"/>
        <v>39</v>
      </c>
      <c r="R21" s="22">
        <f t="shared" si="6"/>
        <v>143</v>
      </c>
      <c r="S21" s="34">
        <f t="shared" si="10"/>
        <v>23.833333333333332</v>
      </c>
      <c r="T21" s="34">
        <f t="shared" si="7"/>
        <v>27</v>
      </c>
      <c r="U21" s="14">
        <f t="shared" si="8"/>
        <v>6</v>
      </c>
      <c r="V21" s="14">
        <f t="shared" si="9"/>
        <v>22</v>
      </c>
    </row>
    <row r="22" spans="1:22" s="18" customFormat="1" x14ac:dyDescent="0.2">
      <c r="A22" s="15"/>
      <c r="B22" s="24" t="s">
        <v>7</v>
      </c>
      <c r="C22" s="23"/>
      <c r="D22" s="25">
        <f t="shared" ref="D22:M22" si="11">IF(SUM(D7:D21)&gt;0,SUM(D7:D21)/COUNTIF(D7:D21,"&gt;0"),0)</f>
        <v>26.5</v>
      </c>
      <c r="E22" s="25">
        <f t="shared" si="11"/>
        <v>28.714285714285715</v>
      </c>
      <c r="F22" s="25">
        <f t="shared" si="11"/>
        <v>26.2</v>
      </c>
      <c r="G22" s="25">
        <f t="shared" si="11"/>
        <v>32.625</v>
      </c>
      <c r="H22" s="25">
        <f t="shared" si="11"/>
        <v>29.818181818181817</v>
      </c>
      <c r="I22" s="25">
        <f t="shared" si="11"/>
        <v>27.90909090909091</v>
      </c>
      <c r="J22" s="25">
        <f t="shared" si="11"/>
        <v>27</v>
      </c>
      <c r="K22" s="25">
        <f t="shared" si="11"/>
        <v>28.416666666666668</v>
      </c>
      <c r="L22" s="25">
        <f t="shared" si="11"/>
        <v>29.09090909090909</v>
      </c>
      <c r="M22" s="25">
        <f t="shared" si="11"/>
        <v>24</v>
      </c>
      <c r="N22" s="16"/>
      <c r="O22" s="16"/>
      <c r="P22" s="16"/>
      <c r="Q22" s="16"/>
      <c r="R22" s="17"/>
      <c r="S22" s="35"/>
      <c r="T22" s="35"/>
    </row>
    <row r="23" spans="1:22" x14ac:dyDescent="0.2">
      <c r="B23" s="19" t="s">
        <v>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  <c r="O23" s="21"/>
      <c r="P23" s="21"/>
      <c r="Q23" s="21"/>
    </row>
    <row r="24" spans="1:22" x14ac:dyDescent="0.2">
      <c r="B24" s="19" t="s">
        <v>5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1"/>
      <c r="P24" s="21"/>
      <c r="Q24" s="21"/>
    </row>
    <row r="25" spans="1:22" x14ac:dyDescent="0.2">
      <c r="B25" s="19" t="s">
        <v>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</row>
    <row r="29" spans="1:22" s="2" customFormat="1" x14ac:dyDescent="0.2">
      <c r="A29" s="1"/>
      <c r="B29" s="1"/>
      <c r="G29" s="2">
        <f>348/12</f>
        <v>29</v>
      </c>
      <c r="S29" s="31"/>
      <c r="T29" s="31"/>
      <c r="U29" s="1"/>
      <c r="V29" s="1"/>
    </row>
  </sheetData>
  <sortState ref="B7:AG21">
    <sortCondition descending="1" ref="C7:C21"/>
    <sortCondition descending="1" ref="N7:N21"/>
  </sortState>
  <conditionalFormatting sqref="D7:M21">
    <cfRule type="expression" dxfId="0" priority="3">
      <formula>IF(D7&gt;0,D7&gt;=$O7,FALSE)</formula>
    </cfRule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Stilling2017</vt:lpstr>
    </vt:vector>
  </TitlesOfParts>
  <Company>CA Technologies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 Jespersen</dc:creator>
  <cp:lastModifiedBy>Finn Jespersen</cp:lastModifiedBy>
  <dcterms:created xsi:type="dcterms:W3CDTF">2013-04-24T20:53:19Z</dcterms:created>
  <dcterms:modified xsi:type="dcterms:W3CDTF">2017-10-10T13:11:58Z</dcterms:modified>
</cp:coreProperties>
</file>